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enewable Goals" sheetId="1" r:id="rId1"/>
  </sheets>
  <externalReferences>
    <externalReference r:id="rId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'Renewable Goals'!$A$1:$H$28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<sst xmlns="http://schemas.openxmlformats.org/spreadsheetml/2006/main" count="32" uniqueCount="26">
  <si>
    <t>World Power and Energy from Renewables in 2008 and Plan B Goals for 2020</t>
  </si>
  <si>
    <t>Source</t>
  </si>
  <si>
    <t>Installed Capacity 2008</t>
  </si>
  <si>
    <t>Installed Capacity 2020</t>
  </si>
  <si>
    <t>Electricity and Heat Generation 2008</t>
  </si>
  <si>
    <t>Electricity and Heat Generation 2020</t>
  </si>
  <si>
    <t>Growth from 2008 to 2020</t>
  </si>
  <si>
    <t>Share of Total Electricity and Heat Generation from Renewables in 2020</t>
  </si>
  <si>
    <t>Electricity Generating Capacity</t>
  </si>
  <si>
    <t>Electrical Gigawatts</t>
  </si>
  <si>
    <t>Petajoules</t>
  </si>
  <si>
    <t>x-fold</t>
  </si>
  <si>
    <t>Percent</t>
  </si>
  <si>
    <t>Wind</t>
  </si>
  <si>
    <t>Solar Photovoltaics</t>
  </si>
  <si>
    <t>Solar Thermal Power Plants</t>
  </si>
  <si>
    <t>Geothermal</t>
  </si>
  <si>
    <t>Biomass</t>
  </si>
  <si>
    <t>Hydropower</t>
  </si>
  <si>
    <t>Total</t>
  </si>
  <si>
    <t>Thermal Energy Capacity</t>
  </si>
  <si>
    <t>Thermal Gigawatts</t>
  </si>
  <si>
    <t>Solar Rooftop Water and Space Heaters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</si>
  <si>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</si>
  <si>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Wind electricity from Global Wind Energy Council,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12; solar photovoltaics from European Photovoltaic Industry Association (EPIA),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p. 5; solar thermal power plants from Christoph Richter, Sven Teske, and Rebecca Short, </t>
    </r>
    <r>
      <rPr>
        <i/>
        <sz val="10"/>
        <rFont val="Arial"/>
        <family val="2"/>
      </rPr>
      <t>Concentrating Solar Power Global Outlook 2009</t>
    </r>
    <r>
      <rPr>
        <sz val="10"/>
        <rFont val="Arial"/>
        <family val="2"/>
      </rPr>
      <t xml:space="preserve"> (Amsterdam, Tabernas, and Brussels: Greenpeace International, IEA SolarPACES, and European Solar Thermal Electricity Association, May 2009), p. 7; geothermal electricity, biomass electricity and heat, hydropower, including tidal and wave power, and rooftop solar water and space heaters from Renewable Energy Policy Network for the 21st Century, </t>
    </r>
    <r>
      <rPr>
        <i/>
        <sz val="10"/>
        <rFont val="Arial"/>
        <family val="2"/>
      </rPr>
      <t xml:space="preserve">Renewables 2010 Global Status Report </t>
    </r>
    <r>
      <rPr>
        <sz val="10"/>
        <rFont val="Arial"/>
        <family val="2"/>
      </rPr>
      <t xml:space="preserve">(Paris: REN21 Secretariat, 2010), pp. 54, 56; geothermal heat from Jefferson Tester et al., </t>
    </r>
    <r>
      <rPr>
        <i/>
        <sz val="10"/>
        <rFont val="Arial"/>
        <family val="2"/>
      </rPr>
      <t xml:space="preserve">The Future of Geothermal Energy: Impact of Enhanced Geothermal Systems (EGS) on the United States in the </t>
    </r>
  </si>
  <si>
    <r>
      <t>21st Century</t>
    </r>
    <r>
      <rPr>
        <sz val="10"/>
        <rFont val="Arial"/>
        <family val="2"/>
      </rPr>
      <t xml:space="preserve"> (Cambridge, MA: Massachusetts Institute of Technology, 2006), p. 9</t>
    </r>
    <r>
      <rPr>
        <sz val="10"/>
        <rFont val="Arial"/>
        <family val="0"/>
      </rPr>
      <t xml:space="preserve">; capacity factors used to convert installed capacity into actual electricity generation are from U.S. Department of Energy, National Renewable Energy Laboratory, </t>
    </r>
    <r>
      <rPr>
        <i/>
        <sz val="10"/>
        <rFont val="Arial"/>
        <family val="2"/>
      </rPr>
      <t>Power Technologies Energy Data Book</t>
    </r>
    <r>
      <rPr>
        <sz val="10"/>
        <rFont val="Arial"/>
        <family val="0"/>
      </rPr>
      <t xml:space="preserve"> (Golden, CO: August 2006).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</si>
</sst>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#,##0.000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0" fontId="24" fillId="0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24" fillId="0" borderId="0" xfId="0" applyFont="1" applyFill="1" applyAlignment="1">
      <alignment vertical="top" wrapText="1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00390625" style="0" customWidth="1"/>
    <col min="3" max="3" width="9.57421875" style="0" customWidth="1"/>
    <col min="4" max="4" width="5.00390625" style="0" customWidth="1"/>
    <col min="5" max="7" width="14.421875" style="0" customWidth="1"/>
    <col min="8" max="8" width="18.28125" style="0" customWidth="1"/>
    <col min="9" max="10" width="16.00390625" style="0" customWidth="1"/>
  </cols>
  <sheetData>
    <row r="1" ht="12.75">
      <c r="A1" s="1" t="s">
        <v>0</v>
      </c>
    </row>
    <row r="2" ht="12.75">
      <c r="A2" s="1"/>
    </row>
    <row r="3" spans="1:9" ht="57.75" customHeight="1">
      <c r="A3" s="2" t="s">
        <v>1</v>
      </c>
      <c r="B3" s="3" t="s">
        <v>2</v>
      </c>
      <c r="C3" s="3" t="s">
        <v>3</v>
      </c>
      <c r="D3" s="3"/>
      <c r="E3" s="4" t="s">
        <v>4</v>
      </c>
      <c r="F3" s="4" t="s">
        <v>5</v>
      </c>
      <c r="G3" s="4" t="s">
        <v>6</v>
      </c>
      <c r="H3" s="4" t="s">
        <v>7</v>
      </c>
      <c r="I3" s="5"/>
    </row>
    <row r="4" spans="1:9" ht="12" customHeight="1">
      <c r="A4" s="6"/>
      <c r="B4" s="7"/>
      <c r="C4" s="7"/>
      <c r="D4" s="7"/>
      <c r="E4" s="8"/>
      <c r="F4" s="8"/>
      <c r="G4" s="8"/>
      <c r="H4" s="9"/>
      <c r="I4" s="5"/>
    </row>
    <row r="5" spans="1:9" ht="12.75">
      <c r="A5" s="10" t="s">
        <v>8</v>
      </c>
      <c r="B5" s="33" t="s">
        <v>9</v>
      </c>
      <c r="C5" s="33"/>
      <c r="D5" s="11"/>
      <c r="E5" s="33" t="s">
        <v>10</v>
      </c>
      <c r="F5" s="33"/>
      <c r="G5" s="12" t="s">
        <v>11</v>
      </c>
      <c r="H5" s="12" t="s">
        <v>12</v>
      </c>
      <c r="I5" s="5"/>
    </row>
    <row r="7" spans="1:10" ht="12.75">
      <c r="A7" t="s">
        <v>13</v>
      </c>
      <c r="B7" s="13">
        <v>120.297</v>
      </c>
      <c r="C7" s="14">
        <v>4000</v>
      </c>
      <c r="D7" s="14"/>
      <c r="E7" s="14">
        <f>(B7*0.36*365*24/1000)*3.6</f>
        <v>1365.7270291199998</v>
      </c>
      <c r="F7" s="14">
        <f>(C7*0.36*365*24/1000)*3.6</f>
        <v>45411.84</v>
      </c>
      <c r="G7" s="14">
        <f aca="true" t="shared" si="0" ref="G7:G12">(F7/E7)</f>
        <v>33.251037016716964</v>
      </c>
      <c r="H7" s="15">
        <f>(F7/F14)*100</f>
        <v>52.11726384364821</v>
      </c>
      <c r="I7" s="15"/>
      <c r="J7" s="14"/>
    </row>
    <row r="8" spans="1:10" ht="12.75">
      <c r="A8" t="s">
        <v>14</v>
      </c>
      <c r="B8" s="14">
        <v>15.677</v>
      </c>
      <c r="C8" s="14">
        <v>1500</v>
      </c>
      <c r="D8" s="14"/>
      <c r="E8" s="14">
        <f>(B8*0.225*365*24/1000)*3.6</f>
        <v>111.2377212</v>
      </c>
      <c r="F8" s="14">
        <f>(C8*0.225*365*24/1000)*3.6</f>
        <v>10643.4</v>
      </c>
      <c r="G8" s="14">
        <f t="shared" si="0"/>
        <v>95.68157172928494</v>
      </c>
      <c r="H8" s="15">
        <f>(F8/F14)*100</f>
        <v>12.214983713355048</v>
      </c>
      <c r="I8" s="15"/>
      <c r="J8" s="14"/>
    </row>
    <row r="9" spans="1:10" ht="12.75">
      <c r="A9" t="s">
        <v>15</v>
      </c>
      <c r="B9" s="14">
        <v>0.436</v>
      </c>
      <c r="C9" s="14">
        <v>200</v>
      </c>
      <c r="D9" s="14"/>
      <c r="E9" s="14">
        <f>(B9*0.244*365*24/1000)*3.6</f>
        <v>3.354925824</v>
      </c>
      <c r="F9" s="14">
        <f>(C9*0.244*365*24/1000)*3.6</f>
        <v>1538.9568</v>
      </c>
      <c r="G9" s="14">
        <f t="shared" si="0"/>
        <v>458.7155963302752</v>
      </c>
      <c r="H9" s="15">
        <f>(F9/F14)*100</f>
        <v>1.7661961635903005</v>
      </c>
      <c r="I9" s="14"/>
      <c r="J9" s="14"/>
    </row>
    <row r="10" spans="1:10" ht="12.75">
      <c r="A10" t="s">
        <v>16</v>
      </c>
      <c r="B10" s="14">
        <v>10.6</v>
      </c>
      <c r="C10" s="14">
        <v>200</v>
      </c>
      <c r="D10" s="14"/>
      <c r="E10" s="14">
        <f>(B10*0.9*365*24/1000)*3.6</f>
        <v>300.85344</v>
      </c>
      <c r="F10" s="14">
        <f>(C10*0.9*365*24/1000)*3.6</f>
        <v>5676.48</v>
      </c>
      <c r="G10" s="14">
        <f t="shared" si="0"/>
        <v>18.867924528301888</v>
      </c>
      <c r="H10" s="15">
        <f>(F10/F14)*100</f>
        <v>6.514657980456026</v>
      </c>
      <c r="I10" s="15"/>
      <c r="J10" s="14"/>
    </row>
    <row r="11" spans="1:10" ht="12.75">
      <c r="A11" t="s">
        <v>17</v>
      </c>
      <c r="B11" s="14">
        <v>52</v>
      </c>
      <c r="C11" s="14">
        <v>200</v>
      </c>
      <c r="D11" s="14"/>
      <c r="E11" s="14">
        <f>(B11*0.8*365*24/1000)*3.6</f>
        <v>1311.8976</v>
      </c>
      <c r="F11" s="14">
        <f>(C11*0.8*365*24/1000)*3.6</f>
        <v>5045.76</v>
      </c>
      <c r="G11" s="14">
        <f t="shared" si="0"/>
        <v>3.8461538461538463</v>
      </c>
      <c r="H11" s="15">
        <f>(F11/F14)*100</f>
        <v>5.790807093738691</v>
      </c>
      <c r="I11" s="15"/>
      <c r="J11" s="14"/>
    </row>
    <row r="12" spans="1:10" ht="12.75">
      <c r="A12" t="s">
        <v>18</v>
      </c>
      <c r="B12" s="16">
        <v>949</v>
      </c>
      <c r="C12" s="16">
        <v>1350</v>
      </c>
      <c r="D12" s="16"/>
      <c r="E12" s="16">
        <f>(B12*0.442*365*24/1000)*3.6</f>
        <v>13228.027488</v>
      </c>
      <c r="F12" s="16">
        <f>(C12*0.442*365*24/1000)*3.6</f>
        <v>18817.5312</v>
      </c>
      <c r="G12" s="17">
        <f t="shared" si="0"/>
        <v>1.4225500526870392</v>
      </c>
      <c r="H12" s="16">
        <f>(F12/F14)*100</f>
        <v>21.596091205211728</v>
      </c>
      <c r="I12" s="15"/>
      <c r="J12" s="14"/>
    </row>
    <row r="13" spans="2:10" ht="12.75">
      <c r="B13" s="14"/>
      <c r="C13" s="14"/>
      <c r="D13" s="14"/>
      <c r="E13" s="14"/>
      <c r="F13" s="14"/>
      <c r="G13" s="14"/>
      <c r="H13" s="15"/>
      <c r="I13" s="15"/>
      <c r="J13" s="14"/>
    </row>
    <row r="14" spans="1:10" ht="12.75">
      <c r="A14" s="18" t="s">
        <v>19</v>
      </c>
      <c r="B14" s="19">
        <f>SUM(B7:B12)</f>
        <v>1148.01</v>
      </c>
      <c r="C14" s="19">
        <f>SUM(C7:C12)</f>
        <v>7450</v>
      </c>
      <c r="D14" s="19"/>
      <c r="E14" s="19">
        <f>SUM(E7:E12)</f>
        <v>16321.098204144</v>
      </c>
      <c r="F14" s="19">
        <f>SUM(F7:F12)</f>
        <v>87133.968</v>
      </c>
      <c r="G14" s="19">
        <f>(F14/E14)</f>
        <v>5.338731922945987</v>
      </c>
      <c r="H14" s="20">
        <v>100</v>
      </c>
      <c r="I14" s="5"/>
      <c r="J14" s="1"/>
    </row>
    <row r="15" spans="1:9" ht="12.75">
      <c r="A15" s="21"/>
      <c r="B15" s="22"/>
      <c r="C15" s="22"/>
      <c r="D15" s="22"/>
      <c r="E15" s="23"/>
      <c r="F15" s="21"/>
      <c r="G15" s="21"/>
      <c r="H15" s="21"/>
      <c r="I15" s="5"/>
    </row>
    <row r="16" spans="1:9" ht="12.75">
      <c r="A16" s="5"/>
      <c r="B16" s="15"/>
      <c r="C16" s="15"/>
      <c r="D16" s="15"/>
      <c r="E16" s="24"/>
      <c r="F16" s="5"/>
      <c r="G16" s="5"/>
      <c r="H16" s="5"/>
      <c r="I16" s="5"/>
    </row>
    <row r="17" spans="1:9" ht="12.75">
      <c r="A17" s="10" t="s">
        <v>20</v>
      </c>
      <c r="B17" s="34" t="s">
        <v>21</v>
      </c>
      <c r="C17" s="34"/>
      <c r="D17" s="25"/>
      <c r="E17" s="35" t="s">
        <v>10</v>
      </c>
      <c r="F17" s="35"/>
      <c r="G17" s="12" t="s">
        <v>11</v>
      </c>
      <c r="H17" s="12" t="s">
        <v>12</v>
      </c>
      <c r="I17" s="5"/>
    </row>
    <row r="18" spans="1:9" ht="12.75">
      <c r="A18" s="27"/>
      <c r="B18" s="25"/>
      <c r="C18" s="25"/>
      <c r="D18" s="25"/>
      <c r="E18" s="26"/>
      <c r="F18" s="26"/>
      <c r="G18" s="26"/>
      <c r="H18" s="5"/>
      <c r="I18" s="5"/>
    </row>
    <row r="19" spans="1:9" ht="12.75">
      <c r="A19" t="s">
        <v>22</v>
      </c>
      <c r="B19" s="14">
        <v>149</v>
      </c>
      <c r="C19" s="14">
        <v>1100</v>
      </c>
      <c r="D19" s="14"/>
      <c r="E19" s="14">
        <f>(B19*0.225*365*24/1000)*3.6</f>
        <v>1057.2444</v>
      </c>
      <c r="F19" s="14">
        <f>(C19*0.225*365*24/1000)*3.6</f>
        <v>7805.16</v>
      </c>
      <c r="G19" s="14">
        <f>(F19/E19)</f>
        <v>7.382550335570469</v>
      </c>
      <c r="H19" s="15">
        <f>(F19/F23)*100</f>
        <v>25.31969309462915</v>
      </c>
      <c r="I19" s="15"/>
    </row>
    <row r="20" spans="1:9" ht="12.75">
      <c r="A20" t="s">
        <v>16</v>
      </c>
      <c r="B20" s="14">
        <v>100</v>
      </c>
      <c r="C20" s="14">
        <v>500</v>
      </c>
      <c r="D20" s="14"/>
      <c r="E20" s="14">
        <f>(B20*0.9*365*24/1000)*3.6</f>
        <v>2838.24</v>
      </c>
      <c r="F20" s="14">
        <f>(C20*0.9*365*24/1000)*3.6</f>
        <v>14191.2</v>
      </c>
      <c r="G20" s="14">
        <f>(F20/E20)</f>
        <v>5.000000000000001</v>
      </c>
      <c r="H20" s="15">
        <f>(F20/F23)*100</f>
        <v>46.03580562659847</v>
      </c>
      <c r="I20" s="15"/>
    </row>
    <row r="21" spans="1:9" ht="12.75">
      <c r="A21" t="s">
        <v>17</v>
      </c>
      <c r="B21" s="17">
        <v>270</v>
      </c>
      <c r="C21" s="17">
        <v>350</v>
      </c>
      <c r="D21" s="17"/>
      <c r="E21" s="17">
        <f>(B21*0.8*365*24/1000)*3.6</f>
        <v>6811.776000000001</v>
      </c>
      <c r="F21" s="17">
        <f>(C21*0.8*365*24/1000)*3.6</f>
        <v>8830.080000000002</v>
      </c>
      <c r="G21" s="17">
        <f>(F21/E21)</f>
        <v>1.2962962962962965</v>
      </c>
      <c r="H21" s="16">
        <f>(F21/F23)*100</f>
        <v>28.64450127877238</v>
      </c>
      <c r="I21" s="15"/>
    </row>
    <row r="22" spans="2:9" ht="12.75">
      <c r="B22" s="14"/>
      <c r="C22" s="14"/>
      <c r="D22" s="14"/>
      <c r="E22" s="14"/>
      <c r="F22" s="14"/>
      <c r="G22" s="14"/>
      <c r="H22" s="15"/>
      <c r="I22" s="15"/>
    </row>
    <row r="23" spans="1:10" ht="12.75">
      <c r="A23" s="28" t="s">
        <v>19</v>
      </c>
      <c r="B23" s="29">
        <f>SUM(B19:B21)</f>
        <v>519</v>
      </c>
      <c r="C23" s="29">
        <f>SUM(C19:C21)</f>
        <v>1950</v>
      </c>
      <c r="D23" s="29"/>
      <c r="E23" s="29">
        <f>SUM(E19:E21)</f>
        <v>10707.260400000001</v>
      </c>
      <c r="F23" s="29">
        <f>SUM(F19:F21)</f>
        <v>30826.440000000002</v>
      </c>
      <c r="G23" s="29">
        <f>(F23/E23)</f>
        <v>2.8790221633163977</v>
      </c>
      <c r="H23" s="29">
        <v>100</v>
      </c>
      <c r="I23" s="5"/>
      <c r="J23" s="1"/>
    </row>
    <row r="24" spans="1:9" ht="12.75">
      <c r="A24" s="1"/>
      <c r="B24" s="14"/>
      <c r="C24" s="14"/>
      <c r="D24" s="14"/>
      <c r="E24" s="14"/>
      <c r="F24" s="15"/>
      <c r="G24" s="15"/>
      <c r="H24" s="5"/>
      <c r="I24" s="5"/>
    </row>
    <row r="25" spans="1:8" ht="90.75" customHeight="1">
      <c r="A25" s="36" t="s">
        <v>24</v>
      </c>
      <c r="B25" s="36"/>
      <c r="C25" s="36"/>
      <c r="D25" s="36"/>
      <c r="E25" s="36"/>
      <c r="F25" s="36"/>
      <c r="G25" s="36"/>
      <c r="H25" s="36"/>
    </row>
    <row r="26" spans="1:8" ht="40.5" customHeight="1">
      <c r="A26" s="37" t="s">
        <v>25</v>
      </c>
      <c r="B26" s="36"/>
      <c r="C26" s="36"/>
      <c r="D26" s="36"/>
      <c r="E26" s="36"/>
      <c r="F26" s="36"/>
      <c r="G26" s="36"/>
      <c r="H26" s="36"/>
    </row>
    <row r="27" spans="1:7" ht="12.75" customHeight="1">
      <c r="A27" s="32"/>
      <c r="B27" s="32"/>
      <c r="C27" s="32"/>
      <c r="D27" s="32"/>
      <c r="E27" s="32"/>
      <c r="F27" s="32"/>
      <c r="G27" s="30"/>
    </row>
    <row r="28" spans="1:10" ht="42" customHeight="1">
      <c r="A28" s="38" t="s">
        <v>23</v>
      </c>
      <c r="B28" s="38"/>
      <c r="C28" s="38"/>
      <c r="D28" s="38"/>
      <c r="E28" s="38"/>
      <c r="F28" s="38"/>
      <c r="G28" s="38"/>
      <c r="H28" s="38"/>
      <c r="I28" s="31"/>
      <c r="J28" s="31"/>
    </row>
  </sheetData>
  <mergeCells count="7">
    <mergeCell ref="A25:H25"/>
    <mergeCell ref="A26:H26"/>
    <mergeCell ref="A28:H28"/>
    <mergeCell ref="B5:C5"/>
    <mergeCell ref="E5:F5"/>
    <mergeCell ref="B17:C17"/>
    <mergeCell ref="E17:F17"/>
  </mergeCells>
  <printOptions/>
  <pageMargins left="0.75" right="0.75" top="1" bottom="1" header="0.5" footer="0.5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cp:lastPrinted>2011-01-06T15:18:34Z</cp:lastPrinted>
  <dcterms:created xsi:type="dcterms:W3CDTF">2010-12-29T13:37:39Z</dcterms:created>
  <dcterms:modified xsi:type="dcterms:W3CDTF">2011-01-06T15:18:54Z</dcterms:modified>
  <cp:category/>
  <cp:version/>
  <cp:contentType/>
  <cp:contentStatus/>
</cp:coreProperties>
</file>